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9690"/>
  </bookViews>
  <sheets>
    <sheet name="세입총괄" sheetId="2" r:id="rId1"/>
    <sheet name="세출총괄" sheetId="3" r:id="rId2"/>
  </sheets>
  <definedNames>
    <definedName name="_xlnm.Print_Titles" localSheetId="1">세출총괄!$3:$4</definedName>
  </definedNames>
  <calcPr calcId="125725"/>
</workbook>
</file>

<file path=xl/calcChain.xml><?xml version="1.0" encoding="utf-8"?>
<calcChain xmlns="http://schemas.openxmlformats.org/spreadsheetml/2006/main">
  <c r="F48" i="3"/>
  <c r="F47" s="1"/>
  <c r="F45"/>
  <c r="F44"/>
  <c r="F41"/>
  <c r="F40" s="1"/>
  <c r="F38"/>
  <c r="F37"/>
  <c r="F35"/>
  <c r="F28"/>
  <c r="F27" s="1"/>
  <c r="F23"/>
  <c r="F22" s="1"/>
  <c r="F16"/>
  <c r="F13"/>
  <c r="F7"/>
  <c r="F6" s="1"/>
  <c r="F5" s="1"/>
  <c r="D38" l="1"/>
  <c r="D24" i="2"/>
  <c r="F24"/>
  <c r="H25"/>
  <c r="H22"/>
  <c r="F21"/>
  <c r="D21"/>
  <c r="D20" s="1"/>
  <c r="F20"/>
  <c r="H21" l="1"/>
  <c r="H20"/>
  <c r="D41" i="3" l="1"/>
  <c r="H49" l="1"/>
  <c r="D48"/>
  <c r="D47" s="1"/>
  <c r="H46"/>
  <c r="D45"/>
  <c r="D44" s="1"/>
  <c r="H43"/>
  <c r="H42"/>
  <c r="D40"/>
  <c r="H39"/>
  <c r="H36"/>
  <c r="D35"/>
  <c r="H35" s="1"/>
  <c r="H34"/>
  <c r="H33"/>
  <c r="H32"/>
  <c r="H31"/>
  <c r="H30"/>
  <c r="H29"/>
  <c r="D28"/>
  <c r="H26"/>
  <c r="H25"/>
  <c r="H24"/>
  <c r="D23"/>
  <c r="D22" s="1"/>
  <c r="H21"/>
  <c r="H20"/>
  <c r="H19"/>
  <c r="H18"/>
  <c r="H17"/>
  <c r="D16"/>
  <c r="H15"/>
  <c r="H14"/>
  <c r="D13"/>
  <c r="H12"/>
  <c r="H11"/>
  <c r="H10"/>
  <c r="H9"/>
  <c r="H8"/>
  <c r="D7"/>
  <c r="F28" i="2"/>
  <c r="F23"/>
  <c r="F18"/>
  <c r="F17" s="1"/>
  <c r="F14"/>
  <c r="F13" s="1"/>
  <c r="F11"/>
  <c r="F10" s="1"/>
  <c r="F6" s="1"/>
  <c r="F8"/>
  <c r="F7" s="1"/>
  <c r="H30"/>
  <c r="H29"/>
  <c r="D28"/>
  <c r="D27" s="1"/>
  <c r="H26"/>
  <c r="H19"/>
  <c r="D18"/>
  <c r="D17" s="1"/>
  <c r="H16"/>
  <c r="H15"/>
  <c r="D14"/>
  <c r="D13" s="1"/>
  <c r="H12"/>
  <c r="D11"/>
  <c r="H9"/>
  <c r="D8"/>
  <c r="D7" s="1"/>
  <c r="H16" i="3" l="1"/>
  <c r="H11" i="2"/>
  <c r="H24"/>
  <c r="D27" i="3"/>
  <c r="H27" s="1"/>
  <c r="D6"/>
  <c r="H40"/>
  <c r="H44"/>
  <c r="H13"/>
  <c r="H7"/>
  <c r="H23"/>
  <c r="H41"/>
  <c r="H45"/>
  <c r="H22"/>
  <c r="H47"/>
  <c r="H28"/>
  <c r="H48"/>
  <c r="H28" i="2"/>
  <c r="D23"/>
  <c r="D10"/>
  <c r="H10" s="1"/>
  <c r="H7"/>
  <c r="H17"/>
  <c r="F27"/>
  <c r="H27" s="1"/>
  <c r="H8"/>
  <c r="H13"/>
  <c r="H23"/>
  <c r="H14"/>
  <c r="H18"/>
  <c r="D6" l="1"/>
  <c r="H6" s="1"/>
  <c r="H6" i="3"/>
  <c r="H38" l="1"/>
  <c r="H37"/>
  <c r="D37"/>
  <c r="D5"/>
  <c r="H5" s="1"/>
</calcChain>
</file>

<file path=xl/sharedStrings.xml><?xml version="1.0" encoding="utf-8"?>
<sst xmlns="http://schemas.openxmlformats.org/spreadsheetml/2006/main" count="90" uniqueCount="78">
  <si>
    <t>증Δ감</t>
    <phoneticPr fontId="1" type="noConversion"/>
  </si>
  <si>
    <t>금액</t>
    <phoneticPr fontId="1" type="noConversion"/>
  </si>
  <si>
    <t>구성비</t>
    <phoneticPr fontId="1" type="noConversion"/>
  </si>
  <si>
    <t>(단위 : 천원)</t>
    <phoneticPr fontId="1" type="noConversion"/>
  </si>
  <si>
    <t>구    분</t>
    <phoneticPr fontId="1" type="noConversion"/>
  </si>
  <si>
    <t>합    계</t>
    <phoneticPr fontId="1" type="noConversion"/>
  </si>
  <si>
    <t>01 입소자부담금</t>
    <phoneticPr fontId="1" type="noConversion"/>
  </si>
  <si>
    <t>11 입소비용수입</t>
    <phoneticPr fontId="1" type="noConversion"/>
  </si>
  <si>
    <t>04 보조금수입</t>
    <phoneticPr fontId="1" type="noConversion"/>
  </si>
  <si>
    <t>41 보조금수입</t>
    <phoneticPr fontId="1" type="noConversion"/>
  </si>
  <si>
    <t>05 후원금수입</t>
    <phoneticPr fontId="1" type="noConversion"/>
  </si>
  <si>
    <t>51 후원금수입</t>
    <phoneticPr fontId="1" type="noConversion"/>
  </si>
  <si>
    <t>511 지정후원금</t>
    <phoneticPr fontId="1" type="noConversion"/>
  </si>
  <si>
    <t>512 비지정후원금</t>
    <phoneticPr fontId="1" type="noConversion"/>
  </si>
  <si>
    <t>06 요양급여수입</t>
    <phoneticPr fontId="1" type="noConversion"/>
  </si>
  <si>
    <t>61 요양급여수입</t>
    <phoneticPr fontId="1" type="noConversion"/>
  </si>
  <si>
    <t>611 장기요양급여수입</t>
    <phoneticPr fontId="1" type="noConversion"/>
  </si>
  <si>
    <t>10 잡수입</t>
    <phoneticPr fontId="1" type="noConversion"/>
  </si>
  <si>
    <t>101 잡수입</t>
    <phoneticPr fontId="1" type="noConversion"/>
  </si>
  <si>
    <t>1012 기타예금이자수입</t>
    <phoneticPr fontId="1" type="noConversion"/>
  </si>
  <si>
    <t>1013 기타잡수입</t>
    <phoneticPr fontId="1" type="noConversion"/>
  </si>
  <si>
    <t>01 사무비</t>
    <phoneticPr fontId="1" type="noConversion"/>
  </si>
  <si>
    <t>11 인건비</t>
    <phoneticPr fontId="1" type="noConversion"/>
  </si>
  <si>
    <t>111 급여</t>
    <phoneticPr fontId="1" type="noConversion"/>
  </si>
  <si>
    <t>114 제수당</t>
    <phoneticPr fontId="1" type="noConversion"/>
  </si>
  <si>
    <t>115 퇴직금및퇴직적립금</t>
    <phoneticPr fontId="1" type="noConversion"/>
  </si>
  <si>
    <t>116 사회보험부담비용</t>
    <phoneticPr fontId="1" type="noConversion"/>
  </si>
  <si>
    <t>117 기타후생경비</t>
    <phoneticPr fontId="1" type="noConversion"/>
  </si>
  <si>
    <t>12 업무추진비</t>
    <phoneticPr fontId="1" type="noConversion"/>
  </si>
  <si>
    <t>123 회의비</t>
    <phoneticPr fontId="1" type="noConversion"/>
  </si>
  <si>
    <t>13 운영비</t>
    <phoneticPr fontId="1" type="noConversion"/>
  </si>
  <si>
    <t>131 여비</t>
    <phoneticPr fontId="1" type="noConversion"/>
  </si>
  <si>
    <t>132 수용비및수수료</t>
    <phoneticPr fontId="1" type="noConversion"/>
  </si>
  <si>
    <t>133 공공요금</t>
    <phoneticPr fontId="1" type="noConversion"/>
  </si>
  <si>
    <t>134 제세공과금</t>
    <phoneticPr fontId="1" type="noConversion"/>
  </si>
  <si>
    <t>135 차량비</t>
    <phoneticPr fontId="1" type="noConversion"/>
  </si>
  <si>
    <t>02 재산조성비</t>
    <phoneticPr fontId="1" type="noConversion"/>
  </si>
  <si>
    <t>21 시설비</t>
    <phoneticPr fontId="1" type="noConversion"/>
  </si>
  <si>
    <t>212 자산취득비</t>
    <phoneticPr fontId="1" type="noConversion"/>
  </si>
  <si>
    <t>213 시설장비유지비</t>
    <phoneticPr fontId="1" type="noConversion"/>
  </si>
  <si>
    <t>03 사업비</t>
    <phoneticPr fontId="1" type="noConversion"/>
  </si>
  <si>
    <t>31 운영비</t>
    <phoneticPr fontId="1" type="noConversion"/>
  </si>
  <si>
    <t>311 생계비</t>
    <phoneticPr fontId="1" type="noConversion"/>
  </si>
  <si>
    <t>312 수용기관경비</t>
    <phoneticPr fontId="1" type="noConversion"/>
  </si>
  <si>
    <t>313 피복비</t>
    <phoneticPr fontId="1" type="noConversion"/>
  </si>
  <si>
    <t>314 의료비</t>
    <phoneticPr fontId="1" type="noConversion"/>
  </si>
  <si>
    <t>319 연료비</t>
    <phoneticPr fontId="1" type="noConversion"/>
  </si>
  <si>
    <t>08 예비비</t>
    <phoneticPr fontId="1" type="noConversion"/>
  </si>
  <si>
    <t>81 예비비</t>
    <phoneticPr fontId="1" type="noConversion"/>
  </si>
  <si>
    <t>811  예비비</t>
    <phoneticPr fontId="1" type="noConversion"/>
  </si>
  <si>
    <t>09 운영충당적립금</t>
    <phoneticPr fontId="1" type="noConversion"/>
  </si>
  <si>
    <t>91 운영충당적립금</t>
    <phoneticPr fontId="1" type="noConversion"/>
  </si>
  <si>
    <t>911 운영충당적립금</t>
    <phoneticPr fontId="1" type="noConversion"/>
  </si>
  <si>
    <t>121 기관운영비</t>
    <phoneticPr fontId="1" type="noConversion"/>
  </si>
  <si>
    <t>09 이월금</t>
    <phoneticPr fontId="1" type="noConversion"/>
  </si>
  <si>
    <t>91 이월금</t>
    <phoneticPr fontId="1" type="noConversion"/>
  </si>
  <si>
    <t>911 전년도이월금</t>
    <phoneticPr fontId="1" type="noConversion"/>
  </si>
  <si>
    <t>33 운영사업비</t>
    <phoneticPr fontId="1" type="noConversion"/>
  </si>
  <si>
    <t>211 시설비</t>
    <phoneticPr fontId="1" type="noConversion"/>
  </si>
  <si>
    <t>10 준비금</t>
    <phoneticPr fontId="1" type="noConversion"/>
  </si>
  <si>
    <t>101 환경개선준비글</t>
    <phoneticPr fontId="1" type="noConversion"/>
  </si>
  <si>
    <t>1011 시설환경개선준비금</t>
    <phoneticPr fontId="1" type="noConversion"/>
  </si>
  <si>
    <t>전년도 예산액</t>
    <phoneticPr fontId="1" type="noConversion"/>
  </si>
  <si>
    <t>111 입소비용수입</t>
    <phoneticPr fontId="1" type="noConversion"/>
  </si>
  <si>
    <t>당해년도 예산액</t>
    <phoneticPr fontId="1" type="noConversion"/>
  </si>
  <si>
    <t>315 장의비</t>
    <phoneticPr fontId="1" type="noConversion"/>
  </si>
  <si>
    <t>812  반환금</t>
    <phoneticPr fontId="1" type="noConversion"/>
  </si>
  <si>
    <t>333 교육재활사업비</t>
    <phoneticPr fontId="1" type="noConversion"/>
  </si>
  <si>
    <t>413 시군구보조금</t>
    <phoneticPr fontId="1" type="noConversion"/>
  </si>
  <si>
    <t>08 전입금</t>
    <phoneticPr fontId="1" type="noConversion"/>
  </si>
  <si>
    <t>81 전입금</t>
    <phoneticPr fontId="1" type="noConversion"/>
  </si>
  <si>
    <t>811 법인전입금</t>
    <phoneticPr fontId="1" type="noConversion"/>
  </si>
  <si>
    <t>912 전년도이월금(이월금)</t>
    <phoneticPr fontId="1" type="noConversion"/>
  </si>
  <si>
    <t>07 잡지출</t>
    <phoneticPr fontId="1" type="noConversion"/>
  </si>
  <si>
    <t>71 잡지출</t>
    <phoneticPr fontId="1" type="noConversion"/>
  </si>
  <si>
    <t>711 잡지출</t>
    <phoneticPr fontId="1" type="noConversion"/>
  </si>
  <si>
    <t>2015년 세출예산 총괄</t>
    <phoneticPr fontId="1" type="noConversion"/>
  </si>
  <si>
    <t>2015년 세입예산 총괄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</si>
</sst>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#,##0_ "/>
    <numFmt numFmtId="178" formatCode="#,##0.0_);[Red]\(#,##0.0\)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99FF99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A2" sqref="A2:H2"/>
    </sheetView>
  </sheetViews>
  <sheetFormatPr defaultRowHeight="16.5"/>
  <cols>
    <col min="1" max="1" width="4.125" customWidth="1"/>
    <col min="2" max="2" width="3.75" customWidth="1"/>
    <col min="3" max="3" width="22.5" style="1" customWidth="1"/>
    <col min="4" max="4" width="12.625" style="2" customWidth="1"/>
    <col min="5" max="5" width="9.25" style="2" customWidth="1"/>
    <col min="6" max="6" width="12.25" style="2" customWidth="1"/>
    <col min="7" max="7" width="8.875" style="2" customWidth="1"/>
    <col min="8" max="8" width="11.25" style="2" customWidth="1"/>
  </cols>
  <sheetData>
    <row r="1" spans="1:8" ht="23.25" customHeight="1"/>
    <row r="2" spans="1:8" ht="38.25">
      <c r="A2" s="18" t="s">
        <v>77</v>
      </c>
      <c r="B2" s="18"/>
      <c r="C2" s="18"/>
      <c r="D2" s="18"/>
      <c r="E2" s="18"/>
      <c r="F2" s="18"/>
      <c r="G2" s="18"/>
      <c r="H2" s="18"/>
    </row>
    <row r="3" spans="1:8">
      <c r="H3" s="3" t="s">
        <v>3</v>
      </c>
    </row>
    <row r="4" spans="1:8" ht="23.25" customHeight="1">
      <c r="A4" s="21" t="s">
        <v>4</v>
      </c>
      <c r="B4" s="21"/>
      <c r="C4" s="21"/>
      <c r="D4" s="20" t="s">
        <v>64</v>
      </c>
      <c r="E4" s="20"/>
      <c r="F4" s="20" t="s">
        <v>62</v>
      </c>
      <c r="G4" s="20"/>
      <c r="H4" s="20" t="s">
        <v>0</v>
      </c>
    </row>
    <row r="5" spans="1:8" ht="23.25" customHeight="1">
      <c r="A5" s="21"/>
      <c r="B5" s="21"/>
      <c r="C5" s="21"/>
      <c r="D5" s="17" t="s">
        <v>1</v>
      </c>
      <c r="E5" s="17" t="s">
        <v>2</v>
      </c>
      <c r="F5" s="17" t="s">
        <v>1</v>
      </c>
      <c r="G5" s="17" t="s">
        <v>2</v>
      </c>
      <c r="H5" s="20"/>
    </row>
    <row r="6" spans="1:8" ht="23.25" customHeight="1">
      <c r="A6" s="19" t="s">
        <v>5</v>
      </c>
      <c r="B6" s="19"/>
      <c r="C6" s="19"/>
      <c r="D6" s="4">
        <f>D7+D10+D13+D17++D23+D27+D20</f>
        <v>1834877</v>
      </c>
      <c r="E6" s="10">
        <v>1</v>
      </c>
      <c r="F6" s="4">
        <f>F7+F10+F13+F17++F23+F27+F20</f>
        <v>1763114</v>
      </c>
      <c r="G6" s="10">
        <v>1</v>
      </c>
      <c r="H6" s="11">
        <f>D6-F6</f>
        <v>71763</v>
      </c>
    </row>
    <row r="7" spans="1:8" ht="23.25" customHeight="1">
      <c r="A7" s="5" t="s">
        <v>6</v>
      </c>
      <c r="B7" s="5"/>
      <c r="C7" s="5"/>
      <c r="D7" s="4">
        <f t="shared" ref="D7:F8" si="0">D8</f>
        <v>282731</v>
      </c>
      <c r="E7" s="12">
        <v>15.4</v>
      </c>
      <c r="F7" s="4">
        <f t="shared" si="0"/>
        <v>265873</v>
      </c>
      <c r="G7" s="12">
        <v>15</v>
      </c>
      <c r="H7" s="11">
        <f t="shared" ref="H7:H30" si="1">D7-F7</f>
        <v>16858</v>
      </c>
    </row>
    <row r="8" spans="1:8" ht="23.25" customHeight="1">
      <c r="A8" s="7"/>
      <c r="B8" s="5" t="s">
        <v>7</v>
      </c>
      <c r="C8" s="5"/>
      <c r="D8" s="4">
        <f t="shared" si="0"/>
        <v>282731</v>
      </c>
      <c r="E8" s="12"/>
      <c r="F8" s="4">
        <f t="shared" si="0"/>
        <v>265873</v>
      </c>
      <c r="G8" s="12"/>
      <c r="H8" s="11">
        <f t="shared" si="1"/>
        <v>16858</v>
      </c>
    </row>
    <row r="9" spans="1:8" ht="24" customHeight="1">
      <c r="A9" s="8"/>
      <c r="B9" s="5"/>
      <c r="C9" s="6" t="s">
        <v>63</v>
      </c>
      <c r="D9" s="4">
        <v>282731</v>
      </c>
      <c r="E9" s="12"/>
      <c r="F9" s="4">
        <v>265873</v>
      </c>
      <c r="G9" s="12"/>
      <c r="H9" s="11">
        <f t="shared" si="1"/>
        <v>16858</v>
      </c>
    </row>
    <row r="10" spans="1:8" ht="23.25" customHeight="1">
      <c r="A10" s="5" t="s">
        <v>8</v>
      </c>
      <c r="B10" s="5"/>
      <c r="C10" s="5"/>
      <c r="D10" s="4">
        <f t="shared" ref="D10:F11" si="2">D11</f>
        <v>265516</v>
      </c>
      <c r="E10" s="12">
        <v>14.5</v>
      </c>
      <c r="F10" s="4">
        <f t="shared" si="2"/>
        <v>259651</v>
      </c>
      <c r="G10" s="12">
        <v>14.8</v>
      </c>
      <c r="H10" s="11">
        <f t="shared" si="1"/>
        <v>5865</v>
      </c>
    </row>
    <row r="11" spans="1:8" ht="23.25" customHeight="1">
      <c r="A11" s="7"/>
      <c r="B11" s="5" t="s">
        <v>9</v>
      </c>
      <c r="C11" s="5"/>
      <c r="D11" s="4">
        <f t="shared" si="2"/>
        <v>265516</v>
      </c>
      <c r="E11" s="12"/>
      <c r="F11" s="4">
        <f t="shared" si="2"/>
        <v>259651</v>
      </c>
      <c r="G11" s="12"/>
      <c r="H11" s="11">
        <f t="shared" si="1"/>
        <v>5865</v>
      </c>
    </row>
    <row r="12" spans="1:8" ht="23.25" customHeight="1">
      <c r="A12" s="8"/>
      <c r="B12" s="5"/>
      <c r="C12" s="5" t="s">
        <v>68</v>
      </c>
      <c r="D12" s="4">
        <v>265516</v>
      </c>
      <c r="E12" s="12"/>
      <c r="F12" s="4">
        <v>259651</v>
      </c>
      <c r="G12" s="12"/>
      <c r="H12" s="11">
        <f t="shared" si="1"/>
        <v>5865</v>
      </c>
    </row>
    <row r="13" spans="1:8" ht="23.25" customHeight="1">
      <c r="A13" s="5" t="s">
        <v>10</v>
      </c>
      <c r="B13" s="5"/>
      <c r="C13" s="5"/>
      <c r="D13" s="4">
        <f>D14</f>
        <v>36200</v>
      </c>
      <c r="E13" s="12">
        <v>2</v>
      </c>
      <c r="F13" s="4">
        <f>F14</f>
        <v>36200</v>
      </c>
      <c r="G13" s="12">
        <v>2.1</v>
      </c>
      <c r="H13" s="11">
        <f t="shared" si="1"/>
        <v>0</v>
      </c>
    </row>
    <row r="14" spans="1:8" ht="23.25" customHeight="1">
      <c r="A14" s="7"/>
      <c r="B14" s="5" t="s">
        <v>11</v>
      </c>
      <c r="C14" s="5"/>
      <c r="D14" s="4">
        <f>SUM(D15:D16)</f>
        <v>36200</v>
      </c>
      <c r="E14" s="12"/>
      <c r="F14" s="4">
        <f>SUM(F15:F16)</f>
        <v>36200</v>
      </c>
      <c r="G14" s="12"/>
      <c r="H14" s="11">
        <f t="shared" si="1"/>
        <v>0</v>
      </c>
    </row>
    <row r="15" spans="1:8" ht="23.25" customHeight="1">
      <c r="A15" s="9"/>
      <c r="B15" s="7"/>
      <c r="C15" s="5" t="s">
        <v>12</v>
      </c>
      <c r="D15" s="4">
        <v>2000</v>
      </c>
      <c r="E15" s="12"/>
      <c r="F15" s="4">
        <v>2000</v>
      </c>
      <c r="G15" s="12"/>
      <c r="H15" s="11">
        <f t="shared" si="1"/>
        <v>0</v>
      </c>
    </row>
    <row r="16" spans="1:8" ht="23.25" customHeight="1">
      <c r="A16" s="8"/>
      <c r="B16" s="8"/>
      <c r="C16" s="5" t="s">
        <v>13</v>
      </c>
      <c r="D16" s="4">
        <v>34200</v>
      </c>
      <c r="E16" s="12"/>
      <c r="F16" s="4">
        <v>34200</v>
      </c>
      <c r="G16" s="12"/>
      <c r="H16" s="11">
        <f t="shared" si="1"/>
        <v>0</v>
      </c>
    </row>
    <row r="17" spans="1:8" ht="23.25" customHeight="1">
      <c r="A17" s="5" t="s">
        <v>14</v>
      </c>
      <c r="B17" s="5"/>
      <c r="C17" s="5"/>
      <c r="D17" s="4">
        <f t="shared" ref="D17:F18" si="3">D18</f>
        <v>1200650</v>
      </c>
      <c r="E17" s="12">
        <v>65.400000000000006</v>
      </c>
      <c r="F17" s="4">
        <f t="shared" si="3"/>
        <v>1153007</v>
      </c>
      <c r="G17" s="12">
        <v>65.400000000000006</v>
      </c>
      <c r="H17" s="11">
        <f t="shared" si="1"/>
        <v>47643</v>
      </c>
    </row>
    <row r="18" spans="1:8" ht="23.25" customHeight="1">
      <c r="A18" s="7"/>
      <c r="B18" s="5" t="s">
        <v>15</v>
      </c>
      <c r="C18" s="5"/>
      <c r="D18" s="4">
        <f t="shared" si="3"/>
        <v>1200650</v>
      </c>
      <c r="E18" s="12"/>
      <c r="F18" s="4">
        <f t="shared" si="3"/>
        <v>1153007</v>
      </c>
      <c r="G18" s="12"/>
      <c r="H18" s="11">
        <f t="shared" si="1"/>
        <v>47643</v>
      </c>
    </row>
    <row r="19" spans="1:8" ht="23.25" customHeight="1">
      <c r="A19" s="9"/>
      <c r="B19" s="7"/>
      <c r="C19" s="5" t="s">
        <v>16</v>
      </c>
      <c r="D19" s="4">
        <v>1200650</v>
      </c>
      <c r="E19" s="12"/>
      <c r="F19" s="4">
        <v>1153007</v>
      </c>
      <c r="G19" s="12"/>
      <c r="H19" s="11">
        <f t="shared" si="1"/>
        <v>47643</v>
      </c>
    </row>
    <row r="20" spans="1:8" ht="23.25" customHeight="1">
      <c r="A20" s="5" t="s">
        <v>69</v>
      </c>
      <c r="B20" s="5"/>
      <c r="C20" s="5"/>
      <c r="D20" s="4">
        <f>D21</f>
        <v>10400</v>
      </c>
      <c r="E20" s="12">
        <v>0.6</v>
      </c>
      <c r="F20" s="4">
        <f>F21</f>
        <v>2100</v>
      </c>
      <c r="G20" s="12">
        <v>0.1</v>
      </c>
      <c r="H20" s="11">
        <f t="shared" ref="H20:H22" si="4">D20-F20</f>
        <v>8300</v>
      </c>
    </row>
    <row r="21" spans="1:8" ht="23.25" customHeight="1">
      <c r="A21" s="7"/>
      <c r="B21" s="5" t="s">
        <v>70</v>
      </c>
      <c r="C21" s="5"/>
      <c r="D21" s="4">
        <f>SUM(D22:D22)</f>
        <v>10400</v>
      </c>
      <c r="E21" s="12"/>
      <c r="F21" s="4">
        <f>SUM(F22:F22)</f>
        <v>2100</v>
      </c>
      <c r="G21" s="12"/>
      <c r="H21" s="11">
        <f t="shared" si="4"/>
        <v>8300</v>
      </c>
    </row>
    <row r="22" spans="1:8" ht="23.25" customHeight="1">
      <c r="A22" s="9"/>
      <c r="B22" s="7"/>
      <c r="C22" s="5" t="s">
        <v>71</v>
      </c>
      <c r="D22" s="4">
        <v>10400</v>
      </c>
      <c r="E22" s="12"/>
      <c r="F22" s="4">
        <v>2100</v>
      </c>
      <c r="G22" s="12"/>
      <c r="H22" s="11">
        <f t="shared" si="4"/>
        <v>8300</v>
      </c>
    </row>
    <row r="23" spans="1:8" ht="23.25" customHeight="1">
      <c r="A23" s="5" t="s">
        <v>54</v>
      </c>
      <c r="B23" s="5"/>
      <c r="C23" s="5"/>
      <c r="D23" s="4">
        <f>D24</f>
        <v>10000</v>
      </c>
      <c r="E23" s="12">
        <v>0.6</v>
      </c>
      <c r="F23" s="4">
        <f>F24</f>
        <v>4757</v>
      </c>
      <c r="G23" s="12">
        <v>0.3</v>
      </c>
      <c r="H23" s="11">
        <f t="shared" si="1"/>
        <v>5243</v>
      </c>
    </row>
    <row r="24" spans="1:8" ht="23.25" customHeight="1">
      <c r="A24" s="7"/>
      <c r="B24" s="5" t="s">
        <v>55</v>
      </c>
      <c r="C24" s="5"/>
      <c r="D24" s="4">
        <f>SUM(D25:D26)</f>
        <v>10000</v>
      </c>
      <c r="E24" s="12"/>
      <c r="F24" s="4">
        <f>SUM(F25:F26)</f>
        <v>4757</v>
      </c>
      <c r="G24" s="12"/>
      <c r="H24" s="11">
        <f t="shared" si="1"/>
        <v>5243</v>
      </c>
    </row>
    <row r="25" spans="1:8" ht="23.25" customHeight="1">
      <c r="A25" s="9"/>
      <c r="B25" s="7"/>
      <c r="C25" s="5" t="s">
        <v>56</v>
      </c>
      <c r="D25" s="4">
        <v>7000</v>
      </c>
      <c r="E25" s="12"/>
      <c r="F25" s="4">
        <v>1719</v>
      </c>
      <c r="G25" s="12"/>
      <c r="H25" s="11">
        <f t="shared" ref="H25" si="5">D25-F25</f>
        <v>5281</v>
      </c>
    </row>
    <row r="26" spans="1:8" ht="23.25" customHeight="1">
      <c r="A26" s="9"/>
      <c r="B26" s="8"/>
      <c r="C26" s="5" t="s">
        <v>72</v>
      </c>
      <c r="D26" s="4">
        <v>3000</v>
      </c>
      <c r="E26" s="12"/>
      <c r="F26" s="4">
        <v>3038</v>
      </c>
      <c r="G26" s="12"/>
      <c r="H26" s="11">
        <f t="shared" si="1"/>
        <v>-38</v>
      </c>
    </row>
    <row r="27" spans="1:8" ht="23.25" customHeight="1">
      <c r="A27" s="5" t="s">
        <v>17</v>
      </c>
      <c r="B27" s="5"/>
      <c r="C27" s="5"/>
      <c r="D27" s="4">
        <f>D28</f>
        <v>29380</v>
      </c>
      <c r="E27" s="12">
        <v>1.6</v>
      </c>
      <c r="F27" s="4">
        <f>F28</f>
        <v>41526</v>
      </c>
      <c r="G27" s="12">
        <v>2.4</v>
      </c>
      <c r="H27" s="11">
        <f t="shared" si="1"/>
        <v>-12146</v>
      </c>
    </row>
    <row r="28" spans="1:8" ht="23.25" customHeight="1">
      <c r="A28" s="7"/>
      <c r="B28" s="5" t="s">
        <v>18</v>
      </c>
      <c r="C28" s="5"/>
      <c r="D28" s="4">
        <f>SUM(D29:D30)</f>
        <v>29380</v>
      </c>
      <c r="E28" s="12"/>
      <c r="F28" s="4">
        <f>SUM(F29:F30)</f>
        <v>41526</v>
      </c>
      <c r="G28" s="12"/>
      <c r="H28" s="11">
        <f t="shared" si="1"/>
        <v>-12146</v>
      </c>
    </row>
    <row r="29" spans="1:8" ht="23.25" customHeight="1">
      <c r="A29" s="9"/>
      <c r="B29" s="7"/>
      <c r="C29" s="5" t="s">
        <v>19</v>
      </c>
      <c r="D29" s="4">
        <v>240</v>
      </c>
      <c r="E29" s="12"/>
      <c r="F29" s="4">
        <v>600</v>
      </c>
      <c r="G29" s="12"/>
      <c r="H29" s="11">
        <f t="shared" si="1"/>
        <v>-360</v>
      </c>
    </row>
    <row r="30" spans="1:8" ht="23.25" customHeight="1">
      <c r="A30" s="8"/>
      <c r="B30" s="8"/>
      <c r="C30" s="5" t="s">
        <v>20</v>
      </c>
      <c r="D30" s="4">
        <v>29140</v>
      </c>
      <c r="E30" s="12"/>
      <c r="F30" s="4">
        <v>40926</v>
      </c>
      <c r="G30" s="12"/>
      <c r="H30" s="11">
        <f t="shared" si="1"/>
        <v>-11786</v>
      </c>
    </row>
    <row r="31" spans="1:8">
      <c r="A31" s="15"/>
      <c r="B31" s="15"/>
      <c r="C31" s="15"/>
      <c r="D31" s="3"/>
      <c r="F31" s="3"/>
      <c r="H31" s="3"/>
    </row>
    <row r="32" spans="1:8">
      <c r="A32" s="15"/>
      <c r="B32" s="15"/>
      <c r="C32" s="15"/>
      <c r="D32" s="3"/>
      <c r="F32" s="3"/>
      <c r="H32" s="3"/>
    </row>
    <row r="33" spans="1:8">
      <c r="A33" s="15"/>
      <c r="B33" s="15"/>
      <c r="C33" s="15"/>
      <c r="D33" s="3"/>
      <c r="F33" s="3"/>
      <c r="H33" s="3"/>
    </row>
    <row r="34" spans="1:8">
      <c r="A34" s="15"/>
      <c r="B34" s="15"/>
      <c r="C34" s="15"/>
      <c r="D34" s="3"/>
      <c r="F34" s="3"/>
      <c r="H34" s="3"/>
    </row>
    <row r="35" spans="1:8">
      <c r="A35" s="15"/>
      <c r="B35" s="15"/>
      <c r="C35" s="15"/>
      <c r="D35" s="3"/>
      <c r="F35" s="3"/>
      <c r="H35" s="3"/>
    </row>
    <row r="36" spans="1:8">
      <c r="A36" s="15"/>
      <c r="B36" s="15"/>
      <c r="C36" s="15"/>
      <c r="D36" s="3"/>
      <c r="F36" s="3"/>
      <c r="H36" s="3"/>
    </row>
    <row r="37" spans="1:8">
      <c r="A37" s="15"/>
      <c r="B37" s="15"/>
      <c r="C37" s="15"/>
      <c r="D37" s="3"/>
      <c r="F37" s="3"/>
      <c r="H37" s="3"/>
    </row>
    <row r="38" spans="1:8">
      <c r="A38" s="15"/>
      <c r="B38" s="15"/>
      <c r="C38" s="15"/>
      <c r="D38" s="3"/>
      <c r="F38" s="3"/>
      <c r="H38" s="3"/>
    </row>
    <row r="39" spans="1:8">
      <c r="A39" s="15"/>
      <c r="B39" s="15"/>
      <c r="C39" s="15"/>
    </row>
    <row r="40" spans="1:8">
      <c r="A40" s="15"/>
      <c r="B40" s="15"/>
      <c r="C40" s="15"/>
    </row>
    <row r="41" spans="1:8">
      <c r="A41" s="15"/>
      <c r="B41" s="15"/>
      <c r="C41" s="15"/>
    </row>
    <row r="42" spans="1:8">
      <c r="A42" s="15"/>
      <c r="B42" s="15"/>
      <c r="C42" s="15"/>
    </row>
    <row r="43" spans="1:8">
      <c r="A43" s="15"/>
      <c r="B43" s="15"/>
      <c r="C43" s="15"/>
    </row>
    <row r="44" spans="1:8">
      <c r="A44" s="15"/>
      <c r="B44" s="15"/>
      <c r="C44" s="15"/>
    </row>
    <row r="45" spans="1:8">
      <c r="A45" s="15"/>
      <c r="B45" s="15"/>
      <c r="C45" s="15"/>
    </row>
    <row r="46" spans="1:8">
      <c r="A46" s="15"/>
      <c r="B46" s="15"/>
      <c r="C46" s="15"/>
    </row>
  </sheetData>
  <mergeCells count="6">
    <mergeCell ref="A6:C6"/>
    <mergeCell ref="A2:H2"/>
    <mergeCell ref="H4:H5"/>
    <mergeCell ref="F4:G4"/>
    <mergeCell ref="D4:E4"/>
    <mergeCell ref="A4:C5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selection activeCell="A2" sqref="A2"/>
    </sheetView>
  </sheetViews>
  <sheetFormatPr defaultRowHeight="16.5"/>
  <cols>
    <col min="1" max="1" width="4.125" customWidth="1"/>
    <col min="2" max="2" width="3.75" customWidth="1"/>
    <col min="3" max="3" width="23" style="1" customWidth="1"/>
    <col min="4" max="4" width="11.875" style="2" customWidth="1"/>
    <col min="5" max="5" width="9.375" style="2" customWidth="1"/>
    <col min="6" max="6" width="11.875" style="2" customWidth="1"/>
    <col min="7" max="7" width="8.875" style="2" customWidth="1"/>
    <col min="8" max="8" width="10.375" style="13" customWidth="1"/>
  </cols>
  <sheetData>
    <row r="1" spans="1:8" ht="32.25" customHeight="1">
      <c r="A1" s="18" t="s">
        <v>76</v>
      </c>
      <c r="B1" s="18"/>
      <c r="C1" s="18"/>
      <c r="D1" s="18"/>
      <c r="E1" s="18"/>
      <c r="F1" s="18"/>
      <c r="G1" s="18"/>
      <c r="H1" s="18"/>
    </row>
    <row r="2" spans="1:8" ht="12" customHeight="1">
      <c r="H2" s="16" t="s">
        <v>3</v>
      </c>
    </row>
    <row r="3" spans="1:8" ht="14.25" customHeight="1">
      <c r="A3" s="21" t="s">
        <v>4</v>
      </c>
      <c r="B3" s="21"/>
      <c r="C3" s="21"/>
      <c r="D3" s="20" t="s">
        <v>64</v>
      </c>
      <c r="E3" s="20"/>
      <c r="F3" s="20" t="s">
        <v>62</v>
      </c>
      <c r="G3" s="20"/>
      <c r="H3" s="22" t="s">
        <v>0</v>
      </c>
    </row>
    <row r="4" spans="1:8" ht="11.25" customHeight="1">
      <c r="A4" s="21"/>
      <c r="B4" s="21"/>
      <c r="C4" s="21"/>
      <c r="D4" s="17" t="s">
        <v>1</v>
      </c>
      <c r="E4" s="17" t="s">
        <v>2</v>
      </c>
      <c r="F4" s="17" t="s">
        <v>1</v>
      </c>
      <c r="G4" s="17" t="s">
        <v>2</v>
      </c>
      <c r="H4" s="22"/>
    </row>
    <row r="5" spans="1:8" ht="13.5" customHeight="1">
      <c r="A5" s="19" t="s">
        <v>5</v>
      </c>
      <c r="B5" s="19"/>
      <c r="C5" s="19"/>
      <c r="D5" s="4">
        <f>D6+D22+D27+D44+D40+D47+D37</f>
        <v>1834877</v>
      </c>
      <c r="E5" s="10">
        <v>1</v>
      </c>
      <c r="F5" s="4">
        <f>F6+F22+F27+F44+F40+F47+F37</f>
        <v>1763114</v>
      </c>
      <c r="G5" s="10">
        <v>1</v>
      </c>
      <c r="H5" s="11">
        <f>D5-F5</f>
        <v>71763</v>
      </c>
    </row>
    <row r="6" spans="1:8" ht="13.5" customHeight="1">
      <c r="A6" s="5" t="s">
        <v>21</v>
      </c>
      <c r="B6" s="5"/>
      <c r="C6" s="5"/>
      <c r="D6" s="4">
        <f>D7+D13+D16</f>
        <v>1473214</v>
      </c>
      <c r="E6" s="12"/>
      <c r="F6" s="4">
        <f>F7+F13+F16</f>
        <v>1388171</v>
      </c>
      <c r="G6" s="12"/>
      <c r="H6" s="11">
        <f t="shared" ref="H6:H49" si="0">D6-F6</f>
        <v>85043</v>
      </c>
    </row>
    <row r="7" spans="1:8" ht="13.5" customHeight="1">
      <c r="A7" s="7"/>
      <c r="B7" s="5" t="s">
        <v>22</v>
      </c>
      <c r="C7" s="5"/>
      <c r="D7" s="4">
        <f>SUM(D8:D12)</f>
        <v>1353790</v>
      </c>
      <c r="E7" s="12">
        <v>73.8</v>
      </c>
      <c r="F7" s="4">
        <f>SUM(F8:F12)</f>
        <v>1271171</v>
      </c>
      <c r="G7" s="12">
        <v>72.099999999999994</v>
      </c>
      <c r="H7" s="11">
        <f t="shared" si="0"/>
        <v>82619</v>
      </c>
    </row>
    <row r="8" spans="1:8" ht="13.5" customHeight="1">
      <c r="A8" s="9"/>
      <c r="B8" s="7"/>
      <c r="C8" s="6" t="s">
        <v>23</v>
      </c>
      <c r="D8" s="4">
        <v>735960</v>
      </c>
      <c r="E8" s="12"/>
      <c r="F8" s="4">
        <v>711973</v>
      </c>
      <c r="G8" s="12"/>
      <c r="H8" s="11">
        <f t="shared" si="0"/>
        <v>23987</v>
      </c>
    </row>
    <row r="9" spans="1:8" ht="13.5" customHeight="1">
      <c r="A9" s="9"/>
      <c r="B9" s="9"/>
      <c r="C9" s="6" t="s">
        <v>24</v>
      </c>
      <c r="D9" s="4">
        <v>377712</v>
      </c>
      <c r="E9" s="12"/>
      <c r="F9" s="4">
        <v>360326</v>
      </c>
      <c r="G9" s="12"/>
      <c r="H9" s="11">
        <f t="shared" si="0"/>
        <v>17386</v>
      </c>
    </row>
    <row r="10" spans="1:8" ht="13.5" customHeight="1">
      <c r="A10" s="9"/>
      <c r="B10" s="9"/>
      <c r="C10" s="6" t="s">
        <v>25</v>
      </c>
      <c r="D10" s="4">
        <v>92806</v>
      </c>
      <c r="E10" s="12"/>
      <c r="F10" s="4">
        <v>87259</v>
      </c>
      <c r="G10" s="12"/>
      <c r="H10" s="11">
        <f t="shared" si="0"/>
        <v>5547</v>
      </c>
    </row>
    <row r="11" spans="1:8" ht="13.5" customHeight="1">
      <c r="A11" s="9"/>
      <c r="B11" s="9"/>
      <c r="C11" s="6" t="s">
        <v>26</v>
      </c>
      <c r="D11" s="4">
        <v>103092</v>
      </c>
      <c r="E11" s="12"/>
      <c r="F11" s="4">
        <v>93613</v>
      </c>
      <c r="G11" s="12"/>
      <c r="H11" s="11">
        <f t="shared" si="0"/>
        <v>9479</v>
      </c>
    </row>
    <row r="12" spans="1:8" ht="13.5" customHeight="1">
      <c r="A12" s="9"/>
      <c r="B12" s="8"/>
      <c r="C12" s="6" t="s">
        <v>27</v>
      </c>
      <c r="D12" s="4">
        <v>44220</v>
      </c>
      <c r="E12" s="12"/>
      <c r="F12" s="4">
        <v>18000</v>
      </c>
      <c r="G12" s="12"/>
      <c r="H12" s="11">
        <f t="shared" si="0"/>
        <v>26220</v>
      </c>
    </row>
    <row r="13" spans="1:8" ht="13.5" customHeight="1">
      <c r="A13" s="9"/>
      <c r="B13" s="5" t="s">
        <v>28</v>
      </c>
      <c r="C13" s="5"/>
      <c r="D13" s="4">
        <f>SUM(D14:D15)</f>
        <v>15000</v>
      </c>
      <c r="E13" s="12">
        <v>0.8</v>
      </c>
      <c r="F13" s="4">
        <f>SUM(F14:F15)</f>
        <v>19000</v>
      </c>
      <c r="G13" s="12">
        <v>1.1000000000000001</v>
      </c>
      <c r="H13" s="11">
        <f t="shared" si="0"/>
        <v>-4000</v>
      </c>
    </row>
    <row r="14" spans="1:8" ht="13.5" customHeight="1">
      <c r="A14" s="9"/>
      <c r="B14" s="7"/>
      <c r="C14" s="5" t="s">
        <v>53</v>
      </c>
      <c r="D14" s="4">
        <v>13200</v>
      </c>
      <c r="E14" s="12"/>
      <c r="F14" s="4">
        <v>17200</v>
      </c>
      <c r="G14" s="12"/>
      <c r="H14" s="11">
        <f t="shared" si="0"/>
        <v>-4000</v>
      </c>
    </row>
    <row r="15" spans="1:8" ht="13.5" customHeight="1">
      <c r="A15" s="9"/>
      <c r="B15" s="8"/>
      <c r="C15" s="6" t="s">
        <v>29</v>
      </c>
      <c r="D15" s="4">
        <v>1800</v>
      </c>
      <c r="E15" s="12"/>
      <c r="F15" s="4">
        <v>1800</v>
      </c>
      <c r="G15" s="12"/>
      <c r="H15" s="11">
        <f t="shared" si="0"/>
        <v>0</v>
      </c>
    </row>
    <row r="16" spans="1:8" ht="13.5" customHeight="1">
      <c r="A16" s="9"/>
      <c r="B16" s="5" t="s">
        <v>30</v>
      </c>
      <c r="C16" s="5"/>
      <c r="D16" s="4">
        <f>SUM(D17:D21)</f>
        <v>104424</v>
      </c>
      <c r="E16" s="12">
        <v>5.7</v>
      </c>
      <c r="F16" s="4">
        <f>SUM(F17:F21)</f>
        <v>98000</v>
      </c>
      <c r="G16" s="12">
        <v>5.6</v>
      </c>
      <c r="H16" s="11">
        <f t="shared" si="0"/>
        <v>6424</v>
      </c>
    </row>
    <row r="17" spans="1:8" ht="13.5" customHeight="1">
      <c r="A17" s="9"/>
      <c r="B17" s="7"/>
      <c r="C17" s="5" t="s">
        <v>31</v>
      </c>
      <c r="D17" s="4">
        <v>6400</v>
      </c>
      <c r="E17" s="12"/>
      <c r="F17" s="4">
        <v>5000</v>
      </c>
      <c r="G17" s="12"/>
      <c r="H17" s="11">
        <f t="shared" si="0"/>
        <v>1400</v>
      </c>
    </row>
    <row r="18" spans="1:8" ht="13.5" customHeight="1">
      <c r="A18" s="9"/>
      <c r="B18" s="9"/>
      <c r="C18" s="5" t="s">
        <v>32</v>
      </c>
      <c r="D18" s="4">
        <v>36210</v>
      </c>
      <c r="E18" s="12"/>
      <c r="F18" s="4">
        <v>36000</v>
      </c>
      <c r="G18" s="12"/>
      <c r="H18" s="11">
        <f t="shared" si="0"/>
        <v>210</v>
      </c>
    </row>
    <row r="19" spans="1:8" ht="13.5" customHeight="1">
      <c r="A19" s="9"/>
      <c r="B19" s="9"/>
      <c r="C19" s="5" t="s">
        <v>33</v>
      </c>
      <c r="D19" s="4">
        <v>31734</v>
      </c>
      <c r="E19" s="12"/>
      <c r="F19" s="4">
        <v>30000</v>
      </c>
      <c r="G19" s="12"/>
      <c r="H19" s="11">
        <f t="shared" si="0"/>
        <v>1734</v>
      </c>
    </row>
    <row r="20" spans="1:8" ht="13.5" customHeight="1">
      <c r="A20" s="9"/>
      <c r="B20" s="9"/>
      <c r="C20" s="5" t="s">
        <v>34</v>
      </c>
      <c r="D20" s="4">
        <v>16020</v>
      </c>
      <c r="E20" s="12"/>
      <c r="F20" s="4">
        <v>13000</v>
      </c>
      <c r="G20" s="12"/>
      <c r="H20" s="11">
        <f t="shared" si="0"/>
        <v>3020</v>
      </c>
    </row>
    <row r="21" spans="1:8" ht="13.5" customHeight="1">
      <c r="A21" s="8"/>
      <c r="B21" s="8"/>
      <c r="C21" s="6" t="s">
        <v>35</v>
      </c>
      <c r="D21" s="4">
        <v>14060</v>
      </c>
      <c r="E21" s="12"/>
      <c r="F21" s="4">
        <v>14000</v>
      </c>
      <c r="G21" s="12"/>
      <c r="H21" s="11">
        <f t="shared" si="0"/>
        <v>60</v>
      </c>
    </row>
    <row r="22" spans="1:8" ht="13.5" customHeight="1">
      <c r="A22" s="5" t="s">
        <v>36</v>
      </c>
      <c r="B22" s="5"/>
      <c r="C22" s="5"/>
      <c r="D22" s="4">
        <f>D23</f>
        <v>40370</v>
      </c>
      <c r="E22" s="12">
        <v>2.2000000000000002</v>
      </c>
      <c r="F22" s="4">
        <f>F23</f>
        <v>38317</v>
      </c>
      <c r="G22" s="12">
        <v>2.2999999999999998</v>
      </c>
      <c r="H22" s="11">
        <f t="shared" si="0"/>
        <v>2053</v>
      </c>
    </row>
    <row r="23" spans="1:8" ht="13.5" customHeight="1">
      <c r="A23" s="7"/>
      <c r="B23" s="5" t="s">
        <v>37</v>
      </c>
      <c r="C23" s="5"/>
      <c r="D23" s="4">
        <f>SUM(D24:D26)</f>
        <v>40370</v>
      </c>
      <c r="E23" s="12"/>
      <c r="F23" s="4">
        <f>SUM(F24:F26)</f>
        <v>38317</v>
      </c>
      <c r="G23" s="12"/>
      <c r="H23" s="11">
        <f t="shared" si="0"/>
        <v>2053</v>
      </c>
    </row>
    <row r="24" spans="1:8" ht="13.5" customHeight="1">
      <c r="A24" s="9"/>
      <c r="B24" s="5"/>
      <c r="C24" s="5" t="s">
        <v>58</v>
      </c>
      <c r="D24" s="4">
        <v>0</v>
      </c>
      <c r="E24" s="12"/>
      <c r="F24" s="4">
        <v>14317</v>
      </c>
      <c r="G24" s="12"/>
      <c r="H24" s="11">
        <f t="shared" si="0"/>
        <v>-14317</v>
      </c>
    </row>
    <row r="25" spans="1:8" ht="13.5" customHeight="1">
      <c r="A25" s="9"/>
      <c r="B25" s="5"/>
      <c r="C25" s="5" t="s">
        <v>38</v>
      </c>
      <c r="D25" s="4">
        <v>21000</v>
      </c>
      <c r="E25" s="12"/>
      <c r="F25" s="4">
        <v>9000</v>
      </c>
      <c r="G25" s="12"/>
      <c r="H25" s="11">
        <f t="shared" si="0"/>
        <v>12000</v>
      </c>
    </row>
    <row r="26" spans="1:8" ht="13.5" customHeight="1">
      <c r="A26" s="8"/>
      <c r="B26" s="5"/>
      <c r="C26" s="5" t="s">
        <v>39</v>
      </c>
      <c r="D26" s="4">
        <v>19370</v>
      </c>
      <c r="E26" s="12"/>
      <c r="F26" s="4">
        <v>15000</v>
      </c>
      <c r="G26" s="12"/>
      <c r="H26" s="11">
        <f t="shared" si="0"/>
        <v>4370</v>
      </c>
    </row>
    <row r="27" spans="1:8" ht="13.5" customHeight="1">
      <c r="A27" s="5" t="s">
        <v>40</v>
      </c>
      <c r="B27" s="5"/>
      <c r="C27" s="5"/>
      <c r="D27" s="4">
        <f>D28+D35</f>
        <v>299192</v>
      </c>
      <c r="E27" s="12">
        <v>16.3</v>
      </c>
      <c r="F27" s="4">
        <f>F28+F35</f>
        <v>309407</v>
      </c>
      <c r="G27" s="12">
        <v>17.399999999999999</v>
      </c>
      <c r="H27" s="11">
        <f t="shared" si="0"/>
        <v>-10215</v>
      </c>
    </row>
    <row r="28" spans="1:8" ht="13.5" customHeight="1">
      <c r="A28" s="7"/>
      <c r="B28" s="5" t="s">
        <v>41</v>
      </c>
      <c r="C28" s="5"/>
      <c r="D28" s="4">
        <f>SUM(D29:D34)</f>
        <v>292792</v>
      </c>
      <c r="E28" s="12"/>
      <c r="F28" s="4">
        <f>SUM(F29:F34)</f>
        <v>303407</v>
      </c>
      <c r="G28" s="12"/>
      <c r="H28" s="11">
        <f t="shared" si="0"/>
        <v>-10615</v>
      </c>
    </row>
    <row r="29" spans="1:8" ht="13.5" customHeight="1">
      <c r="A29" s="9"/>
      <c r="B29" s="7"/>
      <c r="C29" s="5" t="s">
        <v>42</v>
      </c>
      <c r="D29" s="4">
        <v>170724</v>
      </c>
      <c r="E29" s="12"/>
      <c r="F29" s="4">
        <v>182370</v>
      </c>
      <c r="G29" s="12"/>
      <c r="H29" s="11">
        <f t="shared" si="0"/>
        <v>-11646</v>
      </c>
    </row>
    <row r="30" spans="1:8" ht="13.5" customHeight="1">
      <c r="A30" s="9"/>
      <c r="B30" s="9"/>
      <c r="C30" s="5" t="s">
        <v>43</v>
      </c>
      <c r="D30" s="4">
        <v>55368</v>
      </c>
      <c r="E30" s="12"/>
      <c r="F30" s="4">
        <v>52598</v>
      </c>
      <c r="G30" s="12"/>
      <c r="H30" s="11">
        <f t="shared" si="0"/>
        <v>2770</v>
      </c>
    </row>
    <row r="31" spans="1:8" ht="13.5" customHeight="1">
      <c r="A31" s="9"/>
      <c r="B31" s="9"/>
      <c r="C31" s="5" t="s">
        <v>44</v>
      </c>
      <c r="D31" s="4">
        <v>10600</v>
      </c>
      <c r="E31" s="12"/>
      <c r="F31" s="4">
        <v>6000</v>
      </c>
      <c r="G31" s="12"/>
      <c r="H31" s="11">
        <f t="shared" si="0"/>
        <v>4600</v>
      </c>
    </row>
    <row r="32" spans="1:8" ht="13.5" customHeight="1">
      <c r="A32" s="9"/>
      <c r="B32" s="9"/>
      <c r="C32" s="5" t="s">
        <v>45</v>
      </c>
      <c r="D32" s="4">
        <v>10000</v>
      </c>
      <c r="E32" s="12"/>
      <c r="F32" s="4">
        <v>20439</v>
      </c>
      <c r="G32" s="12"/>
      <c r="H32" s="11">
        <f t="shared" si="0"/>
        <v>-10439</v>
      </c>
    </row>
    <row r="33" spans="1:8" ht="13.5" customHeight="1">
      <c r="A33" s="9"/>
      <c r="B33" s="9"/>
      <c r="C33" s="5" t="s">
        <v>65</v>
      </c>
      <c r="D33" s="4">
        <v>2000</v>
      </c>
      <c r="E33" s="12"/>
      <c r="F33" s="4">
        <v>2000</v>
      </c>
      <c r="G33" s="12"/>
      <c r="H33" s="11">
        <f t="shared" si="0"/>
        <v>0</v>
      </c>
    </row>
    <row r="34" spans="1:8" ht="13.5" customHeight="1">
      <c r="A34" s="9"/>
      <c r="B34" s="8"/>
      <c r="C34" s="5" t="s">
        <v>46</v>
      </c>
      <c r="D34" s="4">
        <v>44100</v>
      </c>
      <c r="E34" s="12"/>
      <c r="F34" s="4">
        <v>40000</v>
      </c>
      <c r="G34" s="12"/>
      <c r="H34" s="11">
        <f t="shared" si="0"/>
        <v>4100</v>
      </c>
    </row>
    <row r="35" spans="1:8" ht="13.5" customHeight="1">
      <c r="A35" s="9"/>
      <c r="B35" s="5" t="s">
        <v>57</v>
      </c>
      <c r="C35" s="5"/>
      <c r="D35" s="4">
        <f>D36</f>
        <v>6400</v>
      </c>
      <c r="E35" s="12"/>
      <c r="F35" s="4">
        <f>F36</f>
        <v>6000</v>
      </c>
      <c r="G35" s="12"/>
      <c r="H35" s="11">
        <f t="shared" si="0"/>
        <v>400</v>
      </c>
    </row>
    <row r="36" spans="1:8" ht="13.5" customHeight="1">
      <c r="A36" s="9"/>
      <c r="B36" s="7"/>
      <c r="C36" s="5" t="s">
        <v>67</v>
      </c>
      <c r="D36" s="4">
        <v>6400</v>
      </c>
      <c r="E36" s="12"/>
      <c r="F36" s="4">
        <v>6000</v>
      </c>
      <c r="G36" s="12"/>
      <c r="H36" s="11">
        <f t="shared" si="0"/>
        <v>400</v>
      </c>
    </row>
    <row r="37" spans="1:8" ht="13.5" customHeight="1">
      <c r="A37" s="5" t="s">
        <v>73</v>
      </c>
      <c r="B37" s="5"/>
      <c r="C37" s="5"/>
      <c r="D37" s="4">
        <f>D38</f>
        <v>0</v>
      </c>
      <c r="E37" s="12">
        <v>0</v>
      </c>
      <c r="F37" s="4">
        <f>F38</f>
        <v>1080</v>
      </c>
      <c r="G37" s="12">
        <v>0</v>
      </c>
      <c r="H37" s="11">
        <f t="shared" si="0"/>
        <v>-1080</v>
      </c>
    </row>
    <row r="38" spans="1:8" ht="13.5" customHeight="1">
      <c r="A38" s="7"/>
      <c r="B38" s="5" t="s">
        <v>74</v>
      </c>
      <c r="C38" s="5"/>
      <c r="D38" s="4">
        <f>D39</f>
        <v>0</v>
      </c>
      <c r="E38" s="4"/>
      <c r="F38" s="4">
        <f>SUM(F39:F39)</f>
        <v>1080</v>
      </c>
      <c r="G38" s="4"/>
      <c r="H38" s="11">
        <f t="shared" si="0"/>
        <v>-1080</v>
      </c>
    </row>
    <row r="39" spans="1:8" ht="13.5" customHeight="1">
      <c r="A39" s="9"/>
      <c r="B39" s="5"/>
      <c r="C39" s="5" t="s">
        <v>75</v>
      </c>
      <c r="D39" s="4">
        <v>0</v>
      </c>
      <c r="E39" s="12"/>
      <c r="F39" s="4">
        <v>1080</v>
      </c>
      <c r="G39" s="12"/>
      <c r="H39" s="11">
        <f t="shared" si="0"/>
        <v>-1080</v>
      </c>
    </row>
    <row r="40" spans="1:8" ht="13.5" customHeight="1">
      <c r="A40" s="5" t="s">
        <v>47</v>
      </c>
      <c r="B40" s="5"/>
      <c r="C40" s="5"/>
      <c r="D40" s="4">
        <f>D41</f>
        <v>8301</v>
      </c>
      <c r="E40" s="12">
        <v>0.4</v>
      </c>
      <c r="F40" s="4">
        <f>F41</f>
        <v>12339</v>
      </c>
      <c r="G40" s="12">
        <v>0.7</v>
      </c>
      <c r="H40" s="11">
        <f t="shared" si="0"/>
        <v>-4038</v>
      </c>
    </row>
    <row r="41" spans="1:8" ht="13.5" customHeight="1">
      <c r="A41" s="7"/>
      <c r="B41" s="5" t="s">
        <v>48</v>
      </c>
      <c r="C41" s="5"/>
      <c r="D41" s="4">
        <f>D43+D42</f>
        <v>8301</v>
      </c>
      <c r="E41" s="12"/>
      <c r="F41" s="4">
        <f>F43+F42</f>
        <v>12339</v>
      </c>
      <c r="G41" s="12"/>
      <c r="H41" s="11">
        <f t="shared" si="0"/>
        <v>-4038</v>
      </c>
    </row>
    <row r="42" spans="1:8" ht="13.5" customHeight="1">
      <c r="A42" s="9"/>
      <c r="B42" s="5"/>
      <c r="C42" s="5" t="s">
        <v>49</v>
      </c>
      <c r="D42" s="4">
        <v>8281</v>
      </c>
      <c r="E42" s="12"/>
      <c r="F42" s="4">
        <v>9388</v>
      </c>
      <c r="G42" s="12"/>
      <c r="H42" s="11">
        <f t="shared" si="0"/>
        <v>-1107</v>
      </c>
    </row>
    <row r="43" spans="1:8" ht="13.5" customHeight="1">
      <c r="A43" s="8"/>
      <c r="B43" s="5"/>
      <c r="C43" s="5" t="s">
        <v>66</v>
      </c>
      <c r="D43" s="4">
        <v>20</v>
      </c>
      <c r="E43" s="12"/>
      <c r="F43" s="4">
        <v>2951</v>
      </c>
      <c r="G43" s="12"/>
      <c r="H43" s="11">
        <f t="shared" si="0"/>
        <v>-2931</v>
      </c>
    </row>
    <row r="44" spans="1:8" ht="13.5" customHeight="1">
      <c r="A44" s="5" t="s">
        <v>50</v>
      </c>
      <c r="B44" s="5"/>
      <c r="C44" s="5"/>
      <c r="D44" s="4">
        <f>D45</f>
        <v>3600</v>
      </c>
      <c r="E44" s="12">
        <v>0.2</v>
      </c>
      <c r="F44" s="4">
        <f>F45</f>
        <v>3600</v>
      </c>
      <c r="G44" s="12">
        <v>0.2</v>
      </c>
      <c r="H44" s="11">
        <f t="shared" si="0"/>
        <v>0</v>
      </c>
    </row>
    <row r="45" spans="1:8" ht="13.5" customHeight="1">
      <c r="A45" s="7"/>
      <c r="B45" s="5" t="s">
        <v>51</v>
      </c>
      <c r="C45" s="5"/>
      <c r="D45" s="4">
        <f>SUM(D46:D46)</f>
        <v>3600</v>
      </c>
      <c r="E45" s="12"/>
      <c r="F45" s="4">
        <f>SUM(F46:F46)</f>
        <v>3600</v>
      </c>
      <c r="G45" s="12"/>
      <c r="H45" s="11">
        <f t="shared" si="0"/>
        <v>0</v>
      </c>
    </row>
    <row r="46" spans="1:8" ht="13.5" customHeight="1">
      <c r="A46" s="8"/>
      <c r="B46" s="5"/>
      <c r="C46" s="5" t="s">
        <v>52</v>
      </c>
      <c r="D46" s="4">
        <v>3600</v>
      </c>
      <c r="E46" s="12"/>
      <c r="F46" s="4">
        <v>3600</v>
      </c>
      <c r="G46" s="12"/>
      <c r="H46" s="11">
        <f t="shared" si="0"/>
        <v>0</v>
      </c>
    </row>
    <row r="47" spans="1:8" ht="13.5" customHeight="1">
      <c r="A47" s="5" t="s">
        <v>59</v>
      </c>
      <c r="B47" s="5"/>
      <c r="C47" s="5"/>
      <c r="D47" s="4">
        <f>D48</f>
        <v>10200</v>
      </c>
      <c r="E47" s="12">
        <v>0.6</v>
      </c>
      <c r="F47" s="4">
        <f>F48</f>
        <v>10200</v>
      </c>
      <c r="G47" s="12">
        <v>0.6</v>
      </c>
      <c r="H47" s="11">
        <f t="shared" si="0"/>
        <v>0</v>
      </c>
    </row>
    <row r="48" spans="1:8" ht="13.5" customHeight="1">
      <c r="A48" s="7"/>
      <c r="B48" s="5" t="s">
        <v>60</v>
      </c>
      <c r="C48" s="5"/>
      <c r="D48" s="4">
        <f>SUM(D49:D49)</f>
        <v>10200</v>
      </c>
      <c r="E48" s="12"/>
      <c r="F48" s="4">
        <f>SUM(F49:F49)</f>
        <v>10200</v>
      </c>
      <c r="G48" s="12"/>
      <c r="H48" s="11">
        <f t="shared" si="0"/>
        <v>0</v>
      </c>
    </row>
    <row r="49" spans="1:8" ht="13.5" customHeight="1">
      <c r="A49" s="8"/>
      <c r="B49" s="5"/>
      <c r="C49" s="5" t="s">
        <v>61</v>
      </c>
      <c r="D49" s="4">
        <v>10200</v>
      </c>
      <c r="E49" s="12"/>
      <c r="F49" s="4">
        <v>10200</v>
      </c>
      <c r="G49" s="12"/>
      <c r="H49" s="11">
        <f t="shared" si="0"/>
        <v>0</v>
      </c>
    </row>
    <row r="50" spans="1:8">
      <c r="A50" s="15"/>
      <c r="B50" s="15"/>
      <c r="C50" s="15"/>
      <c r="D50" s="3"/>
      <c r="E50" s="14"/>
      <c r="F50" s="3"/>
      <c r="H50" s="16"/>
    </row>
    <row r="51" spans="1:8">
      <c r="A51" s="15"/>
      <c r="B51" s="15"/>
      <c r="C51" s="15"/>
      <c r="D51" s="3"/>
      <c r="F51" s="3"/>
      <c r="H51" s="16"/>
    </row>
    <row r="52" spans="1:8">
      <c r="A52" s="15"/>
      <c r="B52" s="15"/>
      <c r="C52" s="15"/>
      <c r="D52" s="3"/>
      <c r="F52" s="3"/>
      <c r="H52" s="16"/>
    </row>
    <row r="53" spans="1:8">
      <c r="A53" s="15"/>
      <c r="B53" s="15"/>
      <c r="C53" s="15"/>
      <c r="D53" s="3"/>
      <c r="F53" s="3"/>
      <c r="H53" s="16"/>
    </row>
    <row r="54" spans="1:8">
      <c r="A54" s="15"/>
      <c r="B54" s="15"/>
      <c r="C54" s="15"/>
      <c r="D54" s="3"/>
      <c r="F54" s="3"/>
      <c r="H54" s="16"/>
    </row>
    <row r="55" spans="1:8">
      <c r="A55" s="15"/>
      <c r="B55" s="15"/>
      <c r="C55" s="15"/>
      <c r="D55" s="3"/>
      <c r="F55" s="3"/>
      <c r="H55" s="16"/>
    </row>
    <row r="56" spans="1:8">
      <c r="A56" s="15"/>
      <c r="B56" s="15"/>
      <c r="C56" s="15"/>
      <c r="D56" s="3"/>
      <c r="F56" s="3"/>
      <c r="H56" s="16"/>
    </row>
    <row r="57" spans="1:8">
      <c r="A57" s="15"/>
      <c r="B57" s="15"/>
      <c r="C57" s="15"/>
      <c r="D57" s="3"/>
      <c r="F57" s="3"/>
      <c r="H57" s="16"/>
    </row>
    <row r="58" spans="1:8">
      <c r="A58" s="15"/>
      <c r="B58" s="15"/>
      <c r="C58" s="15"/>
      <c r="D58" s="3"/>
      <c r="F58" s="3"/>
      <c r="H58" s="16"/>
    </row>
    <row r="59" spans="1:8">
      <c r="A59" s="15"/>
      <c r="B59" s="15"/>
      <c r="C59" s="15"/>
    </row>
    <row r="60" spans="1:8">
      <c r="A60" s="15"/>
      <c r="B60" s="15"/>
      <c r="C60" s="15"/>
    </row>
    <row r="61" spans="1:8">
      <c r="A61" s="15"/>
      <c r="B61" s="15"/>
      <c r="C61" s="15"/>
    </row>
    <row r="62" spans="1:8">
      <c r="A62" s="15"/>
      <c r="B62" s="15"/>
      <c r="C62" s="15"/>
    </row>
    <row r="63" spans="1:8">
      <c r="A63" s="15"/>
      <c r="B63" s="15"/>
      <c r="C63" s="15"/>
    </row>
    <row r="64" spans="1:8">
      <c r="A64" s="15"/>
      <c r="B64" s="15"/>
      <c r="C64" s="15"/>
    </row>
    <row r="65" spans="1:3">
      <c r="A65" s="15"/>
      <c r="B65" s="15"/>
      <c r="C65" s="15"/>
    </row>
    <row r="66" spans="1:3">
      <c r="A66" s="15"/>
      <c r="B66" s="15"/>
      <c r="C66" s="15"/>
    </row>
  </sheetData>
  <mergeCells count="6">
    <mergeCell ref="A5:C5"/>
    <mergeCell ref="A1:H1"/>
    <mergeCell ref="A3:C4"/>
    <mergeCell ref="D3:E3"/>
    <mergeCell ref="F3:G3"/>
    <mergeCell ref="H3:H4"/>
  </mergeCells>
  <phoneticPr fontId="1" type="noConversion"/>
  <pageMargins left="0.51181102362204722" right="0.51181102362204722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세입총괄</vt:lpstr>
      <vt:lpstr>세출총괄</vt:lpstr>
      <vt:lpstr>세출총괄!Print_Titles</vt:lpstr>
    </vt:vector>
  </TitlesOfParts>
  <Company>care.lotusflower.or.kr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LF_01</dc:creator>
  <cp:lastModifiedBy>user</cp:lastModifiedBy>
  <cp:lastPrinted>2014-12-18T02:45:31Z</cp:lastPrinted>
  <dcterms:created xsi:type="dcterms:W3CDTF">2009-10-30T06:48:39Z</dcterms:created>
  <dcterms:modified xsi:type="dcterms:W3CDTF">2014-12-24T02:50:27Z</dcterms:modified>
</cp:coreProperties>
</file>